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722"/>
  <workbookPr autoCompressPictures="0"/>
  <bookViews>
    <workbookView xWindow="160" yWindow="0" windowWidth="25200" windowHeight="11980"/>
  </bookViews>
  <sheets>
    <sheet name="2016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9" i="1" l="1"/>
  <c r="D17" i="1"/>
  <c r="D6" i="1"/>
  <c r="H19" i="1"/>
  <c r="H6" i="1"/>
  <c r="E19" i="1"/>
  <c r="F6" i="1"/>
  <c r="I19" i="1"/>
  <c r="I6" i="1"/>
  <c r="J6" i="1"/>
  <c r="L6" i="1"/>
  <c r="D7" i="1"/>
  <c r="H7" i="1"/>
  <c r="F7" i="1"/>
  <c r="I7" i="1"/>
  <c r="J7" i="1"/>
  <c r="L7" i="1"/>
  <c r="D8" i="1"/>
  <c r="H8" i="1"/>
  <c r="F8" i="1"/>
  <c r="I8" i="1"/>
  <c r="J8" i="1"/>
  <c r="L8" i="1"/>
  <c r="D9" i="1"/>
  <c r="H9" i="1"/>
  <c r="F9" i="1"/>
  <c r="I9" i="1"/>
  <c r="J9" i="1"/>
  <c r="L9" i="1"/>
  <c r="D10" i="1"/>
  <c r="H10" i="1"/>
  <c r="F10" i="1"/>
  <c r="I10" i="1"/>
  <c r="J10" i="1"/>
  <c r="L10" i="1"/>
  <c r="D11" i="1"/>
  <c r="H11" i="1"/>
  <c r="F11" i="1"/>
  <c r="I11" i="1"/>
  <c r="J11" i="1"/>
  <c r="L11" i="1"/>
  <c r="D12" i="1"/>
  <c r="H12" i="1"/>
  <c r="F12" i="1"/>
  <c r="I12" i="1"/>
  <c r="J12" i="1"/>
  <c r="L12" i="1"/>
  <c r="D13" i="1"/>
  <c r="H13" i="1"/>
  <c r="F13" i="1"/>
  <c r="I13" i="1"/>
  <c r="J13" i="1"/>
  <c r="L13" i="1"/>
  <c r="D14" i="1"/>
  <c r="H14" i="1"/>
  <c r="F14" i="1"/>
  <c r="I14" i="1"/>
  <c r="J14" i="1"/>
  <c r="L14" i="1"/>
  <c r="D15" i="1"/>
  <c r="H15" i="1"/>
  <c r="F15" i="1"/>
  <c r="I15" i="1"/>
  <c r="J15" i="1"/>
  <c r="L15" i="1"/>
  <c r="D16" i="1"/>
  <c r="H16" i="1"/>
  <c r="F16" i="1"/>
  <c r="I16" i="1"/>
  <c r="J16" i="1"/>
  <c r="L16" i="1"/>
  <c r="H17" i="1"/>
  <c r="F17" i="1"/>
  <c r="I17" i="1"/>
  <c r="J17" i="1"/>
  <c r="L17" i="1"/>
  <c r="D18" i="1"/>
  <c r="H18" i="1"/>
  <c r="F18" i="1"/>
  <c r="I18" i="1"/>
  <c r="J18" i="1"/>
  <c r="L18" i="1"/>
  <c r="D5" i="1"/>
  <c r="H5" i="1"/>
  <c r="F5" i="1"/>
  <c r="I5" i="1"/>
  <c r="J5" i="1"/>
  <c r="L5" i="1"/>
  <c r="K19" i="1"/>
  <c r="L19" i="1"/>
  <c r="H20" i="1"/>
  <c r="I20" i="1"/>
</calcChain>
</file>

<file path=xl/sharedStrings.xml><?xml version="1.0" encoding="utf-8"?>
<sst xmlns="http://schemas.openxmlformats.org/spreadsheetml/2006/main" count="60" uniqueCount="48">
  <si>
    <t xml:space="preserve"> Dotace OSÚ AD PRO - KOSÚ AD:</t>
  </si>
  <si>
    <t xml:space="preserve"> - AD :</t>
  </si>
  <si>
    <t xml:space="preserve"> </t>
  </si>
  <si>
    <t xml:space="preserve">   "A"</t>
  </si>
  <si>
    <t xml:space="preserve">   "B"</t>
  </si>
  <si>
    <t xml:space="preserve">          "A"</t>
  </si>
  <si>
    <t xml:space="preserve">           "B"</t>
  </si>
  <si>
    <t>KSL</t>
  </si>
  <si>
    <t>členů</t>
  </si>
  <si>
    <t xml:space="preserve"> závod.</t>
  </si>
  <si>
    <t>částka v Kč</t>
  </si>
  <si>
    <t>celkem dotace v Kč</t>
  </si>
  <si>
    <t>I. splátka</t>
  </si>
  <si>
    <t>II. splátka</t>
  </si>
  <si>
    <t>poznámka</t>
  </si>
  <si>
    <t>Pražský</t>
  </si>
  <si>
    <t>A</t>
  </si>
  <si>
    <t>Jihomoravský</t>
  </si>
  <si>
    <t>B</t>
  </si>
  <si>
    <t>Jihočeský</t>
  </si>
  <si>
    <t>C</t>
  </si>
  <si>
    <t>Pardubický</t>
  </si>
  <si>
    <t>E</t>
  </si>
  <si>
    <t>Královéhradecký</t>
  </si>
  <si>
    <t>H</t>
  </si>
  <si>
    <t>Vysočina</t>
  </si>
  <si>
    <t>J</t>
  </si>
  <si>
    <t>Karlovarský</t>
  </si>
  <si>
    <t>K</t>
  </si>
  <si>
    <t>Liberecký</t>
  </si>
  <si>
    <t>L</t>
  </si>
  <si>
    <t>Olomoucký</t>
  </si>
  <si>
    <t>M</t>
  </si>
  <si>
    <t>Plzeňský</t>
  </si>
  <si>
    <t>P</t>
  </si>
  <si>
    <t>Středočeský</t>
  </si>
  <si>
    <t>S</t>
  </si>
  <si>
    <t>Moravskoslezský</t>
  </si>
  <si>
    <t>T</t>
  </si>
  <si>
    <t>Ústecký</t>
  </si>
  <si>
    <t>U</t>
  </si>
  <si>
    <t>Zlínský</t>
  </si>
  <si>
    <t>Z</t>
  </si>
  <si>
    <t>celkem</t>
  </si>
  <si>
    <t>počet</t>
  </si>
  <si>
    <t>registr.</t>
  </si>
  <si>
    <t>závodníků</t>
  </si>
  <si>
    <t>Jiří Langmaier, D.Š.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</si>
</sst>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Arial"/>
    </font>
    <font>
      <b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4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38" applyNumberFormat="0" applyAlignment="0" applyProtection="0"/>
    <xf numFmtId="0" fontId="13" fillId="0" borderId="0" applyNumberFormat="0" applyFill="0" applyBorder="0" applyAlignment="0" applyProtection="0"/>
    <xf numFmtId="0" fontId="14" fillId="28" borderId="0" applyNumberFormat="0" applyBorder="0" applyAlignment="0" applyProtection="0"/>
    <xf numFmtId="0" fontId="15" fillId="0" borderId="39" applyNumberFormat="0" applyFill="0" applyAlignment="0" applyProtection="0"/>
    <xf numFmtId="0" fontId="16" fillId="0" borderId="40" applyNumberFormat="0" applyFill="0" applyAlignment="0" applyProtection="0"/>
    <xf numFmtId="0" fontId="17" fillId="0" borderId="41" applyNumberFormat="0" applyFill="0" applyAlignment="0" applyProtection="0"/>
    <xf numFmtId="0" fontId="17" fillId="0" borderId="0" applyNumberFormat="0" applyFill="0" applyBorder="0" applyAlignment="0" applyProtection="0"/>
    <xf numFmtId="0" fontId="18" fillId="29" borderId="42" applyNumberFormat="0" applyAlignment="0" applyProtection="0"/>
    <xf numFmtId="0" fontId="19" fillId="30" borderId="38" applyNumberFormat="0" applyAlignment="0" applyProtection="0"/>
    <xf numFmtId="0" fontId="20" fillId="0" borderId="43" applyNumberFormat="0" applyFill="0" applyAlignment="0" applyProtection="0"/>
    <xf numFmtId="0" fontId="21" fillId="31" borderId="0" applyNumberFormat="0" applyBorder="0" applyAlignment="0" applyProtection="0"/>
    <xf numFmtId="0" fontId="9" fillId="0" borderId="0"/>
    <xf numFmtId="0" fontId="9" fillId="32" borderId="44" applyNumberFormat="0" applyFont="0" applyAlignment="0" applyProtection="0"/>
    <xf numFmtId="0" fontId="22" fillId="27" borderId="45" applyNumberFormat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46" applyNumberFormat="0" applyFill="0" applyAlignment="0" applyProtection="0"/>
    <xf numFmtId="0" fontId="25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5" xfId="0" applyFont="1" applyBorder="1"/>
    <xf numFmtId="0" fontId="2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9" fontId="5" fillId="0" borderId="10" xfId="0" applyNumberFormat="1" applyFont="1" applyBorder="1"/>
    <xf numFmtId="0" fontId="6" fillId="0" borderId="11" xfId="0" applyFont="1" applyFill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10" fontId="4" fillId="0" borderId="15" xfId="40" applyNumberFormat="1" applyFont="1" applyBorder="1"/>
    <xf numFmtId="0" fontId="0" fillId="0" borderId="5" xfId="0" applyBorder="1"/>
    <xf numFmtId="3" fontId="2" fillId="0" borderId="13" xfId="0" applyNumberFormat="1" applyFont="1" applyBorder="1"/>
    <xf numFmtId="3" fontId="2" fillId="0" borderId="16" xfId="0" applyNumberFormat="1" applyFont="1" applyBorder="1"/>
    <xf numFmtId="3" fontId="4" fillId="0" borderId="12" xfId="0" applyNumberFormat="1" applyFont="1" applyBorder="1"/>
    <xf numFmtId="0" fontId="4" fillId="0" borderId="17" xfId="0" applyFont="1" applyBorder="1"/>
    <xf numFmtId="3" fontId="4" fillId="0" borderId="18" xfId="0" applyNumberFormat="1" applyFont="1" applyBorder="1"/>
    <xf numFmtId="10" fontId="4" fillId="0" borderId="19" xfId="40" applyNumberFormat="1" applyFont="1" applyBorder="1"/>
    <xf numFmtId="3" fontId="2" fillId="0" borderId="17" xfId="0" applyNumberFormat="1" applyFont="1" applyBorder="1"/>
    <xf numFmtId="3" fontId="4" fillId="0" borderId="20" xfId="0" applyNumberFormat="1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10" fontId="4" fillId="0" borderId="23" xfId="40" applyNumberFormat="1" applyFont="1" applyBorder="1"/>
    <xf numFmtId="3" fontId="2" fillId="0" borderId="21" xfId="0" applyNumberFormat="1" applyFont="1" applyBorder="1"/>
    <xf numFmtId="0" fontId="4" fillId="0" borderId="18" xfId="0" applyFont="1" applyBorder="1"/>
    <xf numFmtId="3" fontId="4" fillId="0" borderId="22" xfId="0" applyNumberFormat="1" applyFont="1" applyBorder="1"/>
    <xf numFmtId="0" fontId="4" fillId="0" borderId="16" xfId="0" applyFont="1" applyBorder="1"/>
    <xf numFmtId="0" fontId="4" fillId="0" borderId="24" xfId="0" applyFont="1" applyBorder="1"/>
    <xf numFmtId="3" fontId="4" fillId="0" borderId="25" xfId="0" applyNumberFormat="1" applyFont="1" applyBorder="1"/>
    <xf numFmtId="10" fontId="4" fillId="0" borderId="26" xfId="40" applyNumberFormat="1" applyFont="1" applyBorder="1"/>
    <xf numFmtId="3" fontId="2" fillId="0" borderId="24" xfId="0" applyNumberFormat="1" applyFont="1" applyBorder="1"/>
    <xf numFmtId="0" fontId="4" fillId="0" borderId="27" xfId="0" applyFont="1" applyBorder="1"/>
    <xf numFmtId="0" fontId="4" fillId="0" borderId="28" xfId="0" applyFont="1" applyBorder="1"/>
    <xf numFmtId="3" fontId="4" fillId="0" borderId="29" xfId="0" applyNumberFormat="1" applyFont="1" applyBorder="1"/>
    <xf numFmtId="10" fontId="4" fillId="0" borderId="30" xfId="40" applyNumberFormat="1" applyFont="1" applyBorder="1"/>
    <xf numFmtId="3" fontId="2" fillId="0" borderId="28" xfId="0" applyNumberFormat="1" applyFont="1" applyBorder="1"/>
    <xf numFmtId="0" fontId="4" fillId="0" borderId="6" xfId="0" applyFont="1" applyBorder="1"/>
    <xf numFmtId="0" fontId="2" fillId="0" borderId="31" xfId="0" applyFont="1" applyBorder="1"/>
    <xf numFmtId="0" fontId="7" fillId="0" borderId="4" xfId="0" applyFont="1" applyBorder="1"/>
    <xf numFmtId="3" fontId="4" fillId="0" borderId="32" xfId="0" applyNumberFormat="1" applyFont="1" applyBorder="1"/>
    <xf numFmtId="3" fontId="4" fillId="0" borderId="33" xfId="0" applyNumberFormat="1" applyFont="1" applyBorder="1"/>
    <xf numFmtId="0" fontId="4" fillId="0" borderId="33" xfId="0" applyFont="1" applyBorder="1"/>
    <xf numFmtId="0" fontId="0" fillId="0" borderId="6" xfId="0" applyBorder="1"/>
    <xf numFmtId="3" fontId="4" fillId="0" borderId="11" xfId="0" applyNumberFormat="1" applyFont="1" applyFill="1" applyBorder="1"/>
    <xf numFmtId="3" fontId="4" fillId="0" borderId="4" xfId="0" applyNumberFormat="1" applyFont="1" applyBorder="1"/>
    <xf numFmtId="0" fontId="4" fillId="0" borderId="34" xfId="0" applyFont="1" applyBorder="1"/>
    <xf numFmtId="0" fontId="4" fillId="0" borderId="8" xfId="0" applyFont="1" applyBorder="1"/>
    <xf numFmtId="9" fontId="4" fillId="0" borderId="8" xfId="0" applyNumberFormat="1" applyFont="1" applyBorder="1"/>
    <xf numFmtId="0" fontId="0" fillId="0" borderId="34" xfId="0" applyBorder="1"/>
    <xf numFmtId="4" fontId="2" fillId="0" borderId="17" xfId="0" applyNumberFormat="1" applyFont="1" applyFill="1" applyBorder="1"/>
    <xf numFmtId="3" fontId="0" fillId="0" borderId="35" xfId="0" applyNumberFormat="1" applyBorder="1"/>
    <xf numFmtId="0" fontId="4" fillId="0" borderId="35" xfId="0" applyFont="1" applyBorder="1"/>
    <xf numFmtId="14" fontId="4" fillId="0" borderId="36" xfId="0" applyNumberFormat="1" applyFont="1" applyBorder="1"/>
    <xf numFmtId="0" fontId="4" fillId="0" borderId="36" xfId="0" applyFont="1" applyBorder="1"/>
    <xf numFmtId="3" fontId="0" fillId="0" borderId="0" xfId="0" applyNumberFormat="1"/>
    <xf numFmtId="0" fontId="4" fillId="0" borderId="37" xfId="0" applyFont="1" applyBorder="1"/>
    <xf numFmtId="0" fontId="4" fillId="0" borderId="2" xfId="0" applyFont="1" applyBorder="1"/>
    <xf numFmtId="3" fontId="4" fillId="0" borderId="1" xfId="0" applyNumberFormat="1" applyFont="1" applyBorder="1"/>
    <xf numFmtId="0" fontId="4" fillId="0" borderId="0" xfId="0" applyFont="1"/>
    <xf numFmtId="3" fontId="4" fillId="0" borderId="0" xfId="0" applyNumberFormat="1" applyFont="1"/>
    <xf numFmtId="0" fontId="8" fillId="0" borderId="0" xfId="0" applyFont="1"/>
    <xf numFmtId="0" fontId="0" fillId="0" borderId="0" xfId="0" applyBorder="1"/>
    <xf numFmtId="14" fontId="4" fillId="0" borderId="0" xfId="0" applyNumberFormat="1" applyFont="1"/>
    <xf numFmtId="3" fontId="4" fillId="0" borderId="16" xfId="0" applyNumberFormat="1" applyFont="1" applyBorder="1"/>
    <xf numFmtId="3" fontId="4" fillId="0" borderId="2" xfId="0" applyNumberFormat="1" applyFont="1" applyBorder="1"/>
    <xf numFmtId="3" fontId="2" fillId="0" borderId="12" xfId="0" applyNumberFormat="1" applyFont="1" applyBorder="1"/>
    <xf numFmtId="3" fontId="2" fillId="0" borderId="6" xfId="0" applyNumberFormat="1" applyFont="1" applyBorder="1"/>
    <xf numFmtId="3" fontId="4" fillId="0" borderId="6" xfId="0" applyNumberFormat="1" applyFont="1" applyBorder="1"/>
    <xf numFmtId="0" fontId="1" fillId="0" borderId="5" xfId="0" applyFont="1" applyBorder="1"/>
    <xf numFmtId="0" fontId="1" fillId="0" borderId="8" xfId="0" applyFont="1" applyBorder="1"/>
    <xf numFmtId="0" fontId="7" fillId="0" borderId="37" xfId="0" applyFont="1" applyBorder="1"/>
    <xf numFmtId="0" fontId="7" fillId="0" borderId="2" xfId="0" applyFont="1" applyBorder="1"/>
    <xf numFmtId="0" fontId="7" fillId="0" borderId="0" xfId="0" applyFont="1"/>
    <xf numFmtId="3" fontId="7" fillId="0" borderId="0" xfId="0" applyNumberFormat="1" applyFont="1"/>
    <xf numFmtId="0" fontId="7" fillId="0" borderId="0" xfId="0" applyFont="1" applyBorder="1"/>
  </cellXfs>
  <cellStyles count="4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Explanatory Text 2" xfId="27"/>
    <cellStyle name="Good 2" xfId="28"/>
    <cellStyle name="Heading 1 2" xfId="29"/>
    <cellStyle name="Heading 2 2" xfId="30"/>
    <cellStyle name="Heading 3 2" xfId="31"/>
    <cellStyle name="Heading 4 2" xfId="32"/>
    <cellStyle name="Check Cell 2" xfId="33"/>
    <cellStyle name="Input 2" xfId="34"/>
    <cellStyle name="Linked Cell 2" xfId="35"/>
    <cellStyle name="Neutral 2" xfId="36"/>
    <cellStyle name="Normal" xfId="0" builtinId="0"/>
    <cellStyle name="Normal 2" xfId="37"/>
    <cellStyle name="Note 2" xfId="38"/>
    <cellStyle name="Output 2" xfId="39"/>
    <cellStyle name="Percent" xfId="40" builtinId="5"/>
    <cellStyle name="Title 2" xfId="41"/>
    <cellStyle name="Total 2" xfId="42"/>
    <cellStyle name="Warning Text 2" xfId="4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Q19" sqref="Q19"/>
    </sheetView>
  </sheetViews>
  <sheetFormatPr baseColWidth="10" defaultColWidth="8.83203125" defaultRowHeight="12" x14ac:dyDescent="0"/>
  <cols>
    <col min="1" max="1" width="19.6640625" customWidth="1"/>
    <col min="2" max="2" width="3" customWidth="1"/>
    <col min="3" max="3" width="6.6640625" customWidth="1"/>
    <col min="4" max="4" width="8" bestFit="1" customWidth="1"/>
    <col min="5" max="5" width="6.6640625" customWidth="1"/>
    <col min="6" max="6" width="8" bestFit="1" customWidth="1"/>
    <col min="7" max="7" width="0.83203125" customWidth="1"/>
    <col min="8" max="8" width="10.33203125" customWidth="1"/>
    <col min="9" max="9" width="10.5" customWidth="1"/>
    <col min="10" max="10" width="16" customWidth="1"/>
    <col min="11" max="12" width="11.1640625" customWidth="1"/>
    <col min="13" max="13" width="9.1640625" bestFit="1" customWidth="1"/>
  </cols>
  <sheetData>
    <row r="1" spans="1:13" ht="13">
      <c r="A1" s="1" t="s">
        <v>0</v>
      </c>
      <c r="B1" s="1"/>
      <c r="C1" s="1"/>
      <c r="D1" s="1" t="s">
        <v>1</v>
      </c>
      <c r="E1" s="1">
        <v>2016</v>
      </c>
    </row>
    <row r="2" spans="1:13" ht="16" thickBot="1">
      <c r="A2" s="2"/>
      <c r="F2" t="s">
        <v>2</v>
      </c>
      <c r="G2" s="3"/>
      <c r="H2" s="3"/>
    </row>
    <row r="3" spans="1:13" ht="16" thickBot="1">
      <c r="B3" s="4"/>
      <c r="C3" s="5"/>
      <c r="D3" s="6" t="s">
        <v>3</v>
      </c>
      <c r="E3" s="5"/>
      <c r="F3" s="6" t="s">
        <v>4</v>
      </c>
      <c r="G3" s="7"/>
      <c r="H3" s="8" t="s">
        <v>5</v>
      </c>
      <c r="I3" s="6" t="s">
        <v>6</v>
      </c>
      <c r="M3" s="3"/>
    </row>
    <row r="4" spans="1:13" ht="13" thickBot="1">
      <c r="A4" s="9" t="s">
        <v>7</v>
      </c>
      <c r="B4" s="10"/>
      <c r="C4" s="11" t="s">
        <v>8</v>
      </c>
      <c r="D4" s="12">
        <v>0.4</v>
      </c>
      <c r="E4" s="11" t="s">
        <v>9</v>
      </c>
      <c r="F4" s="12">
        <v>0.6</v>
      </c>
      <c r="G4" s="76"/>
      <c r="H4" s="9" t="s">
        <v>10</v>
      </c>
      <c r="I4" s="10" t="s">
        <v>10</v>
      </c>
      <c r="J4" s="9" t="s">
        <v>11</v>
      </c>
      <c r="K4" s="77" t="s">
        <v>12</v>
      </c>
      <c r="L4" s="77" t="s">
        <v>13</v>
      </c>
      <c r="M4" s="13" t="s">
        <v>14</v>
      </c>
    </row>
    <row r="5" spans="1:13" ht="13">
      <c r="A5" s="14" t="s">
        <v>15</v>
      </c>
      <c r="B5" s="15" t="s">
        <v>16</v>
      </c>
      <c r="C5" s="16">
        <v>556</v>
      </c>
      <c r="D5" s="17">
        <f t="shared" ref="D5:D18" si="0">C5/$C$19</f>
        <v>9.3241656884118729E-2</v>
      </c>
      <c r="E5" s="16">
        <v>363</v>
      </c>
      <c r="F5" s="17">
        <f t="shared" ref="F5:F18" si="1">E5/$E$19</f>
        <v>0.15284210526315789</v>
      </c>
      <c r="G5" s="18"/>
      <c r="H5" s="19">
        <f t="shared" ref="H5:H18" si="2">D5*$H$19</f>
        <v>32522.689921180612</v>
      </c>
      <c r="I5" s="19">
        <f t="shared" ref="I5:I18" si="3">F5*$I$19</f>
        <v>79966.989473684211</v>
      </c>
      <c r="J5" s="73">
        <f>H5+I5</f>
        <v>112489.67939486483</v>
      </c>
      <c r="K5" s="21">
        <v>65053</v>
      </c>
      <c r="L5" s="21">
        <f>J5-K5</f>
        <v>47436.679394864826</v>
      </c>
      <c r="M5" s="21" t="s">
        <v>2</v>
      </c>
    </row>
    <row r="6" spans="1:13" ht="13">
      <c r="A6" s="7" t="s">
        <v>17</v>
      </c>
      <c r="B6" s="22" t="s">
        <v>18</v>
      </c>
      <c r="C6" s="23">
        <v>240</v>
      </c>
      <c r="D6" s="24">
        <f t="shared" si="0"/>
        <v>4.0248197216166362E-2</v>
      </c>
      <c r="E6" s="23">
        <v>159</v>
      </c>
      <c r="F6" s="24">
        <f t="shared" si="1"/>
        <v>6.694736842105263E-2</v>
      </c>
      <c r="G6" s="18"/>
      <c r="H6" s="25">
        <f t="shared" si="2"/>
        <v>14038.571188998827</v>
      </c>
      <c r="I6" s="25">
        <f t="shared" si="3"/>
        <v>35026.863157894739</v>
      </c>
      <c r="J6" s="20">
        <f t="shared" ref="J6:J18" si="4">H6+I6</f>
        <v>49065.434346893569</v>
      </c>
      <c r="K6" s="71">
        <v>34489</v>
      </c>
      <c r="L6" s="71">
        <f t="shared" ref="L6:L19" si="5">J6-K6</f>
        <v>14576.434346893569</v>
      </c>
      <c r="M6" s="26" t="s">
        <v>2</v>
      </c>
    </row>
    <row r="7" spans="1:13" ht="13">
      <c r="A7" s="27" t="s">
        <v>19</v>
      </c>
      <c r="B7" s="28" t="s">
        <v>20</v>
      </c>
      <c r="C7" s="29">
        <v>278</v>
      </c>
      <c r="D7" s="30">
        <f t="shared" si="0"/>
        <v>4.6620828442059364E-2</v>
      </c>
      <c r="E7" s="29">
        <v>196</v>
      </c>
      <c r="F7" s="30">
        <f t="shared" si="1"/>
        <v>8.2526315789473684E-2</v>
      </c>
      <c r="G7" s="18"/>
      <c r="H7" s="31">
        <f t="shared" si="2"/>
        <v>16261.344960590306</v>
      </c>
      <c r="I7" s="31">
        <f t="shared" si="3"/>
        <v>43177.768421052635</v>
      </c>
      <c r="J7" s="20">
        <f t="shared" si="4"/>
        <v>59439.113381642943</v>
      </c>
      <c r="K7" s="71">
        <v>27368</v>
      </c>
      <c r="L7" s="71">
        <f t="shared" si="5"/>
        <v>32071.113381642943</v>
      </c>
      <c r="M7" s="27"/>
    </row>
    <row r="8" spans="1:13" ht="13">
      <c r="A8" s="7" t="s">
        <v>21</v>
      </c>
      <c r="B8" s="22" t="s">
        <v>22</v>
      </c>
      <c r="C8" s="32">
        <v>731</v>
      </c>
      <c r="D8" s="24">
        <f t="shared" si="0"/>
        <v>0.12258930068757337</v>
      </c>
      <c r="E8" s="32">
        <v>64</v>
      </c>
      <c r="F8" s="24">
        <f t="shared" si="1"/>
        <v>2.6947368421052633E-2</v>
      </c>
      <c r="G8" s="18"/>
      <c r="H8" s="25">
        <f t="shared" si="2"/>
        <v>42759.148079825594</v>
      </c>
      <c r="I8" s="25">
        <f t="shared" si="3"/>
        <v>14098.863157894737</v>
      </c>
      <c r="J8" s="20">
        <f t="shared" si="4"/>
        <v>56858.011237720333</v>
      </c>
      <c r="K8" s="71">
        <v>43106</v>
      </c>
      <c r="L8" s="71">
        <f t="shared" si="5"/>
        <v>13752.011237720333</v>
      </c>
      <c r="M8" s="27"/>
    </row>
    <row r="9" spans="1:13" ht="13">
      <c r="A9" s="27" t="s">
        <v>23</v>
      </c>
      <c r="B9" s="28" t="s">
        <v>24</v>
      </c>
      <c r="C9" s="33">
        <v>857</v>
      </c>
      <c r="D9" s="30">
        <f t="shared" si="0"/>
        <v>0.1437196042260607</v>
      </c>
      <c r="E9" s="33">
        <v>314</v>
      </c>
      <c r="F9" s="30">
        <f t="shared" si="1"/>
        <v>0.13221052631578947</v>
      </c>
      <c r="G9" s="18"/>
      <c r="H9" s="31">
        <f t="shared" si="2"/>
        <v>50129.397954049971</v>
      </c>
      <c r="I9" s="31">
        <f t="shared" si="3"/>
        <v>69172.547368421059</v>
      </c>
      <c r="J9" s="20">
        <f t="shared" si="4"/>
        <v>119301.94532247103</v>
      </c>
      <c r="K9" s="71">
        <v>69979</v>
      </c>
      <c r="L9" s="71">
        <f t="shared" si="5"/>
        <v>49322.945322471031</v>
      </c>
      <c r="M9" s="27"/>
    </row>
    <row r="10" spans="1:13" ht="13">
      <c r="A10" s="7" t="s">
        <v>25</v>
      </c>
      <c r="B10" s="22" t="s">
        <v>26</v>
      </c>
      <c r="C10" s="32">
        <v>89</v>
      </c>
      <c r="D10" s="24">
        <f t="shared" si="0"/>
        <v>1.4925373134328358E-2</v>
      </c>
      <c r="E10" s="32">
        <v>55</v>
      </c>
      <c r="F10" s="24">
        <f t="shared" si="1"/>
        <v>2.3157894736842106E-2</v>
      </c>
      <c r="G10" s="18"/>
      <c r="H10" s="25">
        <f t="shared" si="2"/>
        <v>5205.9701492537315</v>
      </c>
      <c r="I10" s="25">
        <f t="shared" si="3"/>
        <v>12116.21052631579</v>
      </c>
      <c r="J10" s="20">
        <f t="shared" si="4"/>
        <v>17322.180675569522</v>
      </c>
      <c r="K10" s="71">
        <v>12446</v>
      </c>
      <c r="L10" s="71">
        <f t="shared" si="5"/>
        <v>4876.1806755695216</v>
      </c>
      <c r="M10" s="27"/>
    </row>
    <row r="11" spans="1:13" ht="13">
      <c r="A11" s="27" t="s">
        <v>27</v>
      </c>
      <c r="B11" s="28" t="s">
        <v>28</v>
      </c>
      <c r="C11" s="29">
        <v>206</v>
      </c>
      <c r="D11" s="30">
        <f t="shared" si="0"/>
        <v>3.4546369277209457E-2</v>
      </c>
      <c r="E11" s="29">
        <v>120</v>
      </c>
      <c r="F11" s="30">
        <f t="shared" si="1"/>
        <v>5.0526315789473683E-2</v>
      </c>
      <c r="G11" s="18"/>
      <c r="H11" s="31">
        <f t="shared" si="2"/>
        <v>12049.773603890659</v>
      </c>
      <c r="I11" s="31">
        <f t="shared" si="3"/>
        <v>26435.36842105263</v>
      </c>
      <c r="J11" s="20">
        <f t="shared" si="4"/>
        <v>38485.142024943285</v>
      </c>
      <c r="K11" s="71">
        <v>26659</v>
      </c>
      <c r="L11" s="71">
        <f t="shared" si="5"/>
        <v>11826.142024943285</v>
      </c>
      <c r="M11" s="27"/>
    </row>
    <row r="12" spans="1:13" ht="13">
      <c r="A12" s="7" t="s">
        <v>29</v>
      </c>
      <c r="B12" s="22" t="s">
        <v>30</v>
      </c>
      <c r="C12" s="23">
        <v>732</v>
      </c>
      <c r="D12" s="24">
        <f t="shared" si="0"/>
        <v>0.12275700150930739</v>
      </c>
      <c r="E12" s="23">
        <v>310</v>
      </c>
      <c r="F12" s="24">
        <f t="shared" si="1"/>
        <v>0.13052631578947368</v>
      </c>
      <c r="G12" s="18"/>
      <c r="H12" s="25">
        <f t="shared" si="2"/>
        <v>42817.642126446415</v>
      </c>
      <c r="I12" s="25">
        <f t="shared" si="3"/>
        <v>68291.368421052626</v>
      </c>
      <c r="J12" s="20">
        <f t="shared" si="4"/>
        <v>111109.01054749904</v>
      </c>
      <c r="K12" s="71">
        <v>70767</v>
      </c>
      <c r="L12" s="71">
        <f t="shared" si="5"/>
        <v>40342.010547499041</v>
      </c>
      <c r="M12" s="27"/>
    </row>
    <row r="13" spans="1:13" ht="13">
      <c r="A13" s="27" t="s">
        <v>31</v>
      </c>
      <c r="B13" s="28" t="s">
        <v>32</v>
      </c>
      <c r="C13" s="33">
        <v>282</v>
      </c>
      <c r="D13" s="30">
        <f t="shared" si="0"/>
        <v>4.7291631728995469E-2</v>
      </c>
      <c r="E13" s="33">
        <v>107</v>
      </c>
      <c r="F13" s="30">
        <f t="shared" si="1"/>
        <v>4.5052631578947365E-2</v>
      </c>
      <c r="G13" s="18"/>
      <c r="H13" s="31">
        <f t="shared" si="2"/>
        <v>16495.321147073621</v>
      </c>
      <c r="I13" s="31">
        <f t="shared" si="3"/>
        <v>23571.536842105263</v>
      </c>
      <c r="J13" s="20">
        <f t="shared" si="4"/>
        <v>40066.857989178883</v>
      </c>
      <c r="K13" s="71">
        <v>25307</v>
      </c>
      <c r="L13" s="71">
        <f t="shared" si="5"/>
        <v>14759.857989178883</v>
      </c>
      <c r="M13" s="27"/>
    </row>
    <row r="14" spans="1:13" ht="13">
      <c r="A14" s="34" t="s">
        <v>33</v>
      </c>
      <c r="B14" s="35" t="s">
        <v>34</v>
      </c>
      <c r="C14" s="36">
        <v>361</v>
      </c>
      <c r="D14" s="37">
        <f t="shared" si="0"/>
        <v>6.0539996645983564E-2</v>
      </c>
      <c r="E14" s="36">
        <v>157</v>
      </c>
      <c r="F14" s="37">
        <f t="shared" si="1"/>
        <v>6.6105263157894736E-2</v>
      </c>
      <c r="G14" s="18"/>
      <c r="H14" s="38">
        <f t="shared" si="2"/>
        <v>21116.350830119067</v>
      </c>
      <c r="I14" s="38">
        <f t="shared" si="3"/>
        <v>34586.27368421053</v>
      </c>
      <c r="J14" s="20">
        <f t="shared" si="4"/>
        <v>55702.624514329596</v>
      </c>
      <c r="K14" s="71">
        <v>33126</v>
      </c>
      <c r="L14" s="71">
        <f t="shared" si="5"/>
        <v>22576.624514329596</v>
      </c>
      <c r="M14" s="27"/>
    </row>
    <row r="15" spans="1:13" ht="13">
      <c r="A15" s="7" t="s">
        <v>35</v>
      </c>
      <c r="B15" s="22" t="s">
        <v>36</v>
      </c>
      <c r="C15" s="23">
        <v>198</v>
      </c>
      <c r="D15" s="24">
        <f t="shared" si="0"/>
        <v>3.3204762703337248E-2</v>
      </c>
      <c r="E15" s="23">
        <v>75</v>
      </c>
      <c r="F15" s="24">
        <f t="shared" si="1"/>
        <v>3.1578947368421054E-2</v>
      </c>
      <c r="G15" s="18"/>
      <c r="H15" s="25">
        <f t="shared" si="2"/>
        <v>11581.821230924032</v>
      </c>
      <c r="I15" s="25">
        <f t="shared" si="3"/>
        <v>16522.105263157897</v>
      </c>
      <c r="J15" s="20">
        <f t="shared" si="4"/>
        <v>28103.926494081927</v>
      </c>
      <c r="K15" s="71">
        <v>16678</v>
      </c>
      <c r="L15" s="71">
        <f t="shared" si="5"/>
        <v>11425.926494081927</v>
      </c>
      <c r="M15" s="27"/>
    </row>
    <row r="16" spans="1:13" ht="13">
      <c r="A16" s="27" t="s">
        <v>37</v>
      </c>
      <c r="B16" s="28" t="s">
        <v>38</v>
      </c>
      <c r="C16" s="33">
        <v>443</v>
      </c>
      <c r="D16" s="30">
        <f t="shared" si="0"/>
        <v>7.4291464028173743E-2</v>
      </c>
      <c r="E16" s="33">
        <v>221</v>
      </c>
      <c r="F16" s="30">
        <f t="shared" si="1"/>
        <v>9.3052631578947373E-2</v>
      </c>
      <c r="G16" s="18"/>
      <c r="H16" s="31">
        <f t="shared" si="2"/>
        <v>25912.862653027001</v>
      </c>
      <c r="I16" s="31">
        <f t="shared" si="3"/>
        <v>48685.136842105268</v>
      </c>
      <c r="J16" s="20">
        <f t="shared" si="4"/>
        <v>74597.999495132273</v>
      </c>
      <c r="K16" s="71">
        <v>46481</v>
      </c>
      <c r="L16" s="71">
        <f t="shared" si="5"/>
        <v>28116.999495132273</v>
      </c>
      <c r="M16" s="27"/>
    </row>
    <row r="17" spans="1:13" ht="13">
      <c r="A17" s="7" t="s">
        <v>39</v>
      </c>
      <c r="B17" s="22" t="s">
        <v>40</v>
      </c>
      <c r="C17" s="23">
        <v>580</v>
      </c>
      <c r="D17" s="24">
        <f t="shared" si="0"/>
        <v>9.7266476605735369E-2</v>
      </c>
      <c r="E17" s="23">
        <v>110</v>
      </c>
      <c r="F17" s="24">
        <f t="shared" si="1"/>
        <v>4.6315789473684213E-2</v>
      </c>
      <c r="G17" s="18"/>
      <c r="H17" s="25">
        <f t="shared" si="2"/>
        <v>33926.547040080499</v>
      </c>
      <c r="I17" s="25">
        <f t="shared" si="3"/>
        <v>24232.42105263158</v>
      </c>
      <c r="J17" s="20">
        <f t="shared" si="4"/>
        <v>58158.968092712079</v>
      </c>
      <c r="K17" s="71">
        <v>41395</v>
      </c>
      <c r="L17" s="71">
        <f t="shared" si="5"/>
        <v>16763.968092712079</v>
      </c>
      <c r="M17" s="27"/>
    </row>
    <row r="18" spans="1:13" ht="14" thickBot="1">
      <c r="A18" s="39" t="s">
        <v>41</v>
      </c>
      <c r="B18" s="40" t="s">
        <v>42</v>
      </c>
      <c r="C18" s="41">
        <v>410</v>
      </c>
      <c r="D18" s="42">
        <f t="shared" si="0"/>
        <v>6.8757336910950859E-2</v>
      </c>
      <c r="E18" s="41">
        <v>124</v>
      </c>
      <c r="F18" s="42">
        <f t="shared" si="1"/>
        <v>5.2210526315789471E-2</v>
      </c>
      <c r="G18" s="18"/>
      <c r="H18" s="43">
        <f t="shared" si="2"/>
        <v>23982.559114539661</v>
      </c>
      <c r="I18" s="43">
        <f t="shared" si="3"/>
        <v>27316.547368421052</v>
      </c>
      <c r="J18" s="74">
        <f t="shared" si="4"/>
        <v>51299.106482960713</v>
      </c>
      <c r="K18" s="75">
        <v>37141</v>
      </c>
      <c r="L18" s="75">
        <f t="shared" si="5"/>
        <v>14158.106482960713</v>
      </c>
      <c r="M18" s="44"/>
    </row>
    <row r="19" spans="1:13" ht="16" thickBot="1">
      <c r="A19" s="45" t="s">
        <v>43</v>
      </c>
      <c r="B19" s="46"/>
      <c r="C19" s="47">
        <f>SUM(C5:C18)</f>
        <v>5963</v>
      </c>
      <c r="D19" s="48">
        <v>100</v>
      </c>
      <c r="E19" s="47">
        <f>SUM(E5:E18)</f>
        <v>2375</v>
      </c>
      <c r="F19" s="49">
        <v>100</v>
      </c>
      <c r="G19" s="50"/>
      <c r="H19" s="51">
        <f>D4*J19</f>
        <v>348800</v>
      </c>
      <c r="I19" s="52">
        <f>F4*J19</f>
        <v>523200</v>
      </c>
      <c r="J19" s="72">
        <v>872000</v>
      </c>
      <c r="K19" s="71">
        <f>SUM(K5:K18)</f>
        <v>549995</v>
      </c>
      <c r="L19" s="71">
        <f t="shared" si="5"/>
        <v>322005</v>
      </c>
      <c r="M19" s="44"/>
    </row>
    <row r="20" spans="1:13" ht="13">
      <c r="A20" s="53"/>
      <c r="B20" s="54"/>
      <c r="C20" s="53" t="s">
        <v>44</v>
      </c>
      <c r="D20" s="55" t="s">
        <v>8</v>
      </c>
      <c r="E20" s="53" t="s">
        <v>44</v>
      </c>
      <c r="F20" s="55" t="s">
        <v>45</v>
      </c>
      <c r="G20" s="56"/>
      <c r="H20" s="57">
        <f>H19/C19</f>
        <v>58.494046620828442</v>
      </c>
      <c r="I20" s="57">
        <f>I19/E19</f>
        <v>220.29473684210527</v>
      </c>
      <c r="J20" s="58" t="s">
        <v>2</v>
      </c>
      <c r="K20" s="58"/>
      <c r="L20" s="58"/>
      <c r="M20" s="59"/>
    </row>
    <row r="21" spans="1:13" ht="15">
      <c r="A21" s="60"/>
      <c r="B21" s="22"/>
      <c r="C21" s="61" t="s">
        <v>43</v>
      </c>
      <c r="D21" s="22"/>
      <c r="E21" s="61" t="s">
        <v>46</v>
      </c>
      <c r="F21" s="22"/>
      <c r="G21" s="2"/>
      <c r="H21" s="2"/>
      <c r="I21" s="2"/>
      <c r="J21" s="62" t="s">
        <v>2</v>
      </c>
      <c r="K21" s="62"/>
      <c r="L21" s="62"/>
    </row>
    <row r="22" spans="1:13" ht="16" thickBot="1">
      <c r="A22" s="78"/>
      <c r="B22" s="79"/>
      <c r="C22" s="63"/>
      <c r="D22" s="64"/>
      <c r="E22" s="65"/>
      <c r="F22" s="64"/>
      <c r="G22" s="80"/>
      <c r="H22" s="80"/>
      <c r="I22" s="80"/>
      <c r="J22" s="62" t="s">
        <v>2</v>
      </c>
      <c r="K22" s="62"/>
      <c r="L22" s="62"/>
    </row>
    <row r="23" spans="1:13" ht="15">
      <c r="A23" s="80"/>
      <c r="B23" s="80"/>
      <c r="C23" s="80"/>
      <c r="D23" s="80"/>
      <c r="E23" s="81" t="s">
        <v>2</v>
      </c>
      <c r="F23" s="80"/>
      <c r="G23" s="80"/>
      <c r="H23" s="82"/>
      <c r="I23" s="80"/>
    </row>
    <row r="24" spans="1:13" ht="15">
      <c r="A24" s="66" t="s">
        <v>2</v>
      </c>
      <c r="B24" s="66"/>
      <c r="C24" s="66"/>
      <c r="D24" s="66"/>
      <c r="E24" s="67" t="s">
        <v>2</v>
      </c>
      <c r="F24" s="66"/>
      <c r="G24" s="80"/>
      <c r="H24" s="80"/>
      <c r="I24" s="80"/>
    </row>
    <row r="25" spans="1:13" ht="15">
      <c r="A25" s="66" t="s">
        <v>47</v>
      </c>
      <c r="B25" s="80"/>
      <c r="C25" s="80"/>
      <c r="D25" s="80"/>
      <c r="E25" s="67"/>
      <c r="F25" s="66"/>
      <c r="G25" s="80"/>
      <c r="H25" s="80"/>
      <c r="I25" s="80"/>
    </row>
    <row r="26" spans="1:13" ht="15">
      <c r="A26" s="70">
        <v>42535</v>
      </c>
      <c r="B26" s="66"/>
      <c r="C26" s="66"/>
      <c r="D26" s="66"/>
      <c r="E26" s="67"/>
      <c r="F26" s="80"/>
      <c r="G26" s="80"/>
      <c r="H26" s="82"/>
      <c r="I26" s="80"/>
    </row>
    <row r="27" spans="1:13" ht="15">
      <c r="A27" s="80"/>
      <c r="B27" s="80"/>
      <c r="C27" s="80"/>
      <c r="D27" s="80"/>
      <c r="E27" s="80"/>
      <c r="F27" s="82"/>
      <c r="G27" s="80"/>
      <c r="H27" s="82"/>
      <c r="I27" s="82"/>
    </row>
    <row r="28" spans="1:13" ht="17">
      <c r="A28" s="68"/>
      <c r="H28" s="69"/>
    </row>
    <row r="29" spans="1:13" ht="17">
      <c r="A29" s="68"/>
      <c r="H29" s="69"/>
    </row>
    <row r="30" spans="1:13" ht="17">
      <c r="A30" s="68"/>
      <c r="H30" s="69"/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</vt:lpstr>
    </vt:vector>
  </TitlesOfParts>
  <Manager/>
  <Company>METROPROJEKT Praha a.s.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Langmaierová</dc:creator>
  <cp:keywords/>
  <dc:description/>
  <cp:lastModifiedBy>Danuta Štrougalová</cp:lastModifiedBy>
  <cp:revision/>
  <dcterms:created xsi:type="dcterms:W3CDTF">2011-02-24T19:13:52Z</dcterms:created>
  <dcterms:modified xsi:type="dcterms:W3CDTF">2016-06-16T11:39:12Z</dcterms:modified>
  <cp:category/>
  <cp:contentStatus/>
</cp:coreProperties>
</file>